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8448" windowHeight="67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'Sheet1'!$A$2:$M$41</definedName>
  </definedNames>
  <calcPr fullCalcOnLoad="1"/>
</workbook>
</file>

<file path=xl/sharedStrings.xml><?xml version="1.0" encoding="utf-8"?>
<sst xmlns="http://schemas.openxmlformats.org/spreadsheetml/2006/main" count="18" uniqueCount="15">
  <si>
    <t>Range (m)</t>
  </si>
  <si>
    <t>Angle (deg)</t>
  </si>
  <si>
    <t>m/s</t>
  </si>
  <si>
    <t>v0 = approx.</t>
  </si>
  <si>
    <t>Trial 1</t>
  </si>
  <si>
    <t>Trial 2</t>
  </si>
  <si>
    <t>Trial 3</t>
  </si>
  <si>
    <t>Average Range (m)</t>
  </si>
  <si>
    <r>
      <t>Prediction of Theory for v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6.9 m/s</t>
    </r>
  </si>
  <si>
    <t>How the Theoretical Range was calculated:</t>
  </si>
  <si>
    <t>6.9^2*SIN(2*$A23*PI()/180)/9.8</t>
  </si>
  <si>
    <t>Range=</t>
  </si>
  <si>
    <r>
      <t xml:space="preserve">The SIN() function requires input in radians so it is necessary to multiply the angle in degrees by </t>
    </r>
    <r>
      <rPr>
        <sz val="10"/>
        <rFont val="Symbol"/>
        <family val="1"/>
      </rPr>
      <t>p</t>
    </r>
    <r>
      <rPr>
        <sz val="10"/>
        <rFont val="Arial"/>
        <family val="0"/>
      </rPr>
      <t>/180.
6.9 is v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in m/s
$A23 refers to the cell which contains the angle
9.8 is g in m/s</t>
    </r>
    <r>
      <rPr>
        <vertAlign val="superscript"/>
        <sz val="10"/>
        <rFont val="Arial"/>
        <family val="2"/>
      </rPr>
      <t>2</t>
    </r>
  </si>
  <si>
    <t>Experimental Data</t>
  </si>
  <si>
    <t>Theoretical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</si>
</sst>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4.5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6.25"/>
      <name val="Arial"/>
      <family val="0"/>
    </font>
    <font>
      <vertAlign val="subscript"/>
      <sz val="10"/>
      <name val="Arial"/>
      <family val="2"/>
    </font>
    <font>
      <sz val="9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Projectile Range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66"/>
          <c:w val="0.953"/>
          <c:h val="0.7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Trial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Sheet1!$A$4:$A$20</c:f>
              <c:numCache/>
            </c:numRef>
          </c:xVal>
          <c:yVal>
            <c:numRef>
              <c:f>Sheet1!$B$4:$B$20</c:f>
              <c:numCache/>
            </c:numRef>
          </c:yVal>
          <c:smooth val="1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Trial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Sheet1!$A$4:$A$20</c:f>
              <c:numCache/>
            </c:numRef>
          </c:xVal>
          <c:yVal>
            <c:numRef>
              <c:f>Sheet1!$C$4:$C$20</c:f>
              <c:numCache/>
            </c:numRef>
          </c:yVal>
          <c:smooth val="1"/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Trial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Sheet1!$A$4:$A$20</c:f>
              <c:numCache/>
            </c:numRef>
          </c:xVal>
          <c:yVal>
            <c:numRef>
              <c:f>Sheet1!$D$4:$D$20</c:f>
              <c:numCache/>
            </c:numRef>
          </c:yVal>
          <c:smooth val="1"/>
        </c:ser>
        <c:axId val="27942917"/>
        <c:axId val="50159662"/>
      </c:scatterChart>
      <c:valAx>
        <c:axId val="27942917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59662"/>
        <c:crosses val="autoZero"/>
        <c:crossBetween val="midCat"/>
        <c:dispUnits/>
        <c:majorUnit val="10"/>
        <c:minorUnit val="5"/>
      </c:valAx>
      <c:valAx>
        <c:axId val="50159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9429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Range Equation: 
Experiment vs. Theory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225"/>
          <c:w val="0.95775"/>
          <c:h val="0.77675"/>
        </c:manualLayout>
      </c:layout>
      <c:scatterChart>
        <c:scatterStyle val="smoothMarker"/>
        <c:varyColors val="0"/>
        <c:ser>
          <c:idx val="0"/>
          <c:order val="0"/>
          <c:tx>
            <c:v>Avg. Exper. Range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Sheet1!$A$4:$A$20</c:f>
              <c:numCache/>
            </c:numRef>
          </c:xVal>
          <c:yVal>
            <c:numRef>
              <c:f>Sheet1!$E$4:$E$20</c:f>
              <c:numCache/>
            </c:numRef>
          </c:yVal>
          <c:smooth val="1"/>
        </c:ser>
        <c:ser>
          <c:idx val="1"/>
          <c:order val="1"/>
          <c:tx>
            <c:v>Theoretical Prediction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Sheet1!$A$24:$A$40</c:f>
              <c:numCache/>
            </c:numRef>
          </c:xVal>
          <c:yVal>
            <c:numRef>
              <c:f>Sheet1!$B$24:$B$40</c:f>
              <c:numCache/>
            </c:numRef>
          </c:yVal>
          <c:smooth val="1"/>
        </c:ser>
        <c:axId val="48783775"/>
        <c:axId val="36400792"/>
      </c:scatterChart>
      <c:valAx>
        <c:axId val="48783775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00792"/>
        <c:crosses val="autoZero"/>
        <c:crossBetween val="midCat"/>
        <c:dispUnits/>
        <c:majorUnit val="10"/>
        <c:minorUnit val="5"/>
      </c:valAx>
      <c:valAx>
        <c:axId val="36400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837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725"/>
          <c:y val="0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0</xdr:rowOff>
    </xdr:from>
    <xdr:to>
      <xdr:col>12</xdr:col>
      <xdr:colOff>219075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33825" y="190500"/>
        <a:ext cx="44767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609600</xdr:colOff>
      <xdr:row>21</xdr:row>
      <xdr:rowOff>171450</xdr:rowOff>
    </xdr:from>
    <xdr:to>
      <xdr:col>9</xdr:col>
      <xdr:colOff>76200</xdr:colOff>
      <xdr:row>41</xdr:row>
      <xdr:rowOff>38100</xdr:rowOff>
    </xdr:to>
    <xdr:graphicFrame>
      <xdr:nvGraphicFramePr>
        <xdr:cNvPr id="2" name="Chart 2"/>
        <xdr:cNvGraphicFramePr/>
      </xdr:nvGraphicFramePr>
      <xdr:xfrm>
        <a:off x="1524000" y="3657600"/>
        <a:ext cx="4914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workbookViewId="0" topLeftCell="A16">
      <selection activeCell="B24" sqref="B24"/>
    </sheetView>
  </sheetViews>
  <sheetFormatPr defaultColWidth="9.140625" defaultRowHeight="12.75"/>
  <cols>
    <col min="1" max="1" width="13.7109375" style="0" customWidth="1"/>
    <col min="2" max="4" width="9.28125" style="0" customWidth="1"/>
    <col min="5" max="5" width="17.28125" style="0" customWidth="1"/>
  </cols>
  <sheetData>
    <row r="1" spans="1:5" ht="15">
      <c r="A1" s="16" t="s">
        <v>13</v>
      </c>
      <c r="B1" s="16"/>
      <c r="C1" s="16"/>
      <c r="D1" s="16"/>
      <c r="E1" s="16"/>
    </row>
    <row r="2" spans="1:5" ht="15">
      <c r="A2" s="6" t="s">
        <v>1</v>
      </c>
      <c r="B2" s="11" t="s">
        <v>0</v>
      </c>
      <c r="C2" s="12"/>
      <c r="D2" s="12"/>
      <c r="E2" s="13"/>
    </row>
    <row r="3" spans="1:5" ht="12.75">
      <c r="A3" s="3" t="s">
        <v>1</v>
      </c>
      <c r="B3" s="4" t="s">
        <v>4</v>
      </c>
      <c r="C3" s="4" t="s">
        <v>5</v>
      </c>
      <c r="D3" s="4" t="s">
        <v>6</v>
      </c>
      <c r="E3" s="4" t="s">
        <v>7</v>
      </c>
    </row>
    <row r="4" spans="1:27" ht="12.75">
      <c r="A4" s="2">
        <v>5</v>
      </c>
      <c r="B4" s="5">
        <f aca="true" t="shared" si="0" ref="B4:B20">Y4^2*SIN(2*$A4*PI()/180)/9.8</f>
        <v>0.8171523238686215</v>
      </c>
      <c r="C4" s="5">
        <f aca="true" t="shared" si="1" ref="C4:C20">Z4^2*SIN(2*$A4*PI()/180)/9.8</f>
        <v>0.8215650167817181</v>
      </c>
      <c r="D4" s="5">
        <f aca="true" t="shared" si="2" ref="D4:D20">AA4^2*SIN(2*$A4*PI()/180)/9.8</f>
        <v>0.8191537013577326</v>
      </c>
      <c r="E4" s="5">
        <f>AVERAGE(B4:D4)</f>
        <v>0.8192903473360241</v>
      </c>
      <c r="Y4">
        <v>6.7909327998945095</v>
      </c>
      <c r="Z4">
        <v>6.80924392370654</v>
      </c>
      <c r="AA4">
        <v>6.79924392370654</v>
      </c>
    </row>
    <row r="5" spans="1:27" ht="12.75">
      <c r="A5" s="2">
        <v>10</v>
      </c>
      <c r="B5" s="5">
        <f t="shared" si="0"/>
        <v>1.6039400435222633</v>
      </c>
      <c r="C5" s="5">
        <f t="shared" si="1"/>
        <v>1.608201593240965</v>
      </c>
      <c r="D5" s="5">
        <f t="shared" si="2"/>
        <v>1.6094719026502375</v>
      </c>
      <c r="E5" s="5">
        <f aca="true" t="shared" si="3" ref="E5:E20">AVERAGE(B5:D5)</f>
        <v>1.607204513137822</v>
      </c>
      <c r="Y5">
        <v>6.77924392370654</v>
      </c>
      <c r="Z5">
        <v>6.78824392370654</v>
      </c>
      <c r="AA5">
        <v>6.79092439237065</v>
      </c>
    </row>
    <row r="6" spans="1:27" ht="12.75">
      <c r="A6" s="2">
        <v>15</v>
      </c>
      <c r="B6" s="5">
        <f t="shared" si="0"/>
        <v>2.335649825971681</v>
      </c>
      <c r="C6" s="5">
        <f t="shared" si="1"/>
        <v>2.332889010230639</v>
      </c>
      <c r="D6" s="5">
        <f t="shared" si="2"/>
        <v>2.345325538208183</v>
      </c>
      <c r="E6" s="5">
        <f t="shared" si="3"/>
        <v>2.3379547914701675</v>
      </c>
      <c r="Y6">
        <v>6.7659985655515</v>
      </c>
      <c r="Z6">
        <v>6.7619985655515</v>
      </c>
      <c r="AA6">
        <v>6.7799985655515</v>
      </c>
    </row>
    <row r="7" spans="1:27" ht="12.75">
      <c r="A7" s="2">
        <v>20</v>
      </c>
      <c r="B7" s="5">
        <f t="shared" si="0"/>
        <v>2.991828103279127</v>
      </c>
      <c r="C7" s="5">
        <f t="shared" si="1"/>
        <v>2.9789593034893493</v>
      </c>
      <c r="D7" s="5">
        <f t="shared" si="2"/>
        <v>3.0069257865836665</v>
      </c>
      <c r="E7" s="5">
        <f t="shared" si="3"/>
        <v>2.9925710644507144</v>
      </c>
      <c r="Y7">
        <v>6.75379086204118</v>
      </c>
      <c r="Z7">
        <v>6.73925011283315</v>
      </c>
      <c r="AA7">
        <v>6.77081026905452</v>
      </c>
    </row>
    <row r="8" spans="1:27" ht="12.75">
      <c r="A8" s="2">
        <v>25</v>
      </c>
      <c r="B8" s="5">
        <f t="shared" si="0"/>
        <v>3.5523705352596116</v>
      </c>
      <c r="C8" s="5">
        <f t="shared" si="1"/>
        <v>3.525340578593337</v>
      </c>
      <c r="D8" s="5">
        <f t="shared" si="2"/>
        <v>3.573336061193747</v>
      </c>
      <c r="E8" s="5">
        <f t="shared" si="3"/>
        <v>3.5503490583488984</v>
      </c>
      <c r="Y8">
        <v>6.74132374486967</v>
      </c>
      <c r="Z8">
        <v>6.71562743375563</v>
      </c>
      <c r="AA8">
        <v>6.76118758997699</v>
      </c>
    </row>
    <row r="9" spans="1:27" ht="12.75">
      <c r="A9" s="2">
        <v>30</v>
      </c>
      <c r="B9" s="5">
        <f t="shared" si="0"/>
        <v>4.00117093807146</v>
      </c>
      <c r="C9" s="5">
        <f t="shared" si="1"/>
        <v>3.9574645907311745</v>
      </c>
      <c r="D9" s="5">
        <f t="shared" si="2"/>
        <v>4.02822249906037</v>
      </c>
      <c r="E9" s="5">
        <f t="shared" si="3"/>
        <v>3.9956193426210014</v>
      </c>
      <c r="Y9">
        <v>6.72885662769817</v>
      </c>
      <c r="Z9">
        <v>6.6920047546781</v>
      </c>
      <c r="AA9">
        <v>6.75156491089947</v>
      </c>
    </row>
    <row r="10" spans="1:27" ht="12.75">
      <c r="A10" s="2">
        <v>35</v>
      </c>
      <c r="B10" s="5">
        <f t="shared" si="0"/>
        <v>4.325451931810922</v>
      </c>
      <c r="C10" s="5">
        <f t="shared" si="1"/>
        <v>4.263837959805822</v>
      </c>
      <c r="D10" s="5">
        <f t="shared" si="2"/>
        <v>4.358427184190051</v>
      </c>
      <c r="E10" s="5">
        <f t="shared" si="3"/>
        <v>4.3159056919355985</v>
      </c>
      <c r="Y10">
        <v>6.71638951052666</v>
      </c>
      <c r="Z10">
        <v>6.66838207560058</v>
      </c>
      <c r="AA10">
        <v>6.74194223182195</v>
      </c>
    </row>
    <row r="11" spans="1:27" ht="12.75">
      <c r="A11" s="2">
        <v>40</v>
      </c>
      <c r="B11" s="5">
        <f t="shared" si="0"/>
        <v>4.51630579076855</v>
      </c>
      <c r="C11" s="5">
        <f t="shared" si="1"/>
        <v>4.436943548779478</v>
      </c>
      <c r="D11" s="5">
        <f t="shared" si="2"/>
        <v>4.554648085209728</v>
      </c>
      <c r="E11" s="5">
        <f t="shared" si="3"/>
        <v>4.502632474919253</v>
      </c>
      <c r="Y11">
        <v>6.70392239335516</v>
      </c>
      <c r="Z11">
        <v>6.64475939652306</v>
      </c>
      <c r="AA11">
        <v>6.73231955274442</v>
      </c>
    </row>
    <row r="12" spans="1:27" ht="12.75">
      <c r="A12" s="2">
        <v>45</v>
      </c>
      <c r="B12" s="5">
        <f t="shared" si="0"/>
        <v>4.568936093180219</v>
      </c>
      <c r="C12" s="5">
        <f t="shared" si="1"/>
        <v>4.473413411337281</v>
      </c>
      <c r="D12" s="5">
        <f t="shared" si="2"/>
        <v>4.611699311756195</v>
      </c>
      <c r="E12" s="5">
        <f t="shared" si="3"/>
        <v>4.551349605424565</v>
      </c>
      <c r="Y12">
        <v>6.69145527618366</v>
      </c>
      <c r="Z12">
        <v>6.62113671744553</v>
      </c>
      <c r="AA12">
        <v>6.7226968736669</v>
      </c>
    </row>
    <row r="13" spans="1:27" ht="12.75">
      <c r="A13" s="2">
        <v>50</v>
      </c>
      <c r="B13" s="5">
        <f t="shared" si="0"/>
        <v>4.48277282269884</v>
      </c>
      <c r="C13" s="5">
        <f t="shared" si="1"/>
        <v>4.3740730247669095</v>
      </c>
      <c r="D13" s="5">
        <f t="shared" si="2"/>
        <v>4.528644998390675</v>
      </c>
      <c r="E13" s="5">
        <f t="shared" si="3"/>
        <v>4.461830281952142</v>
      </c>
      <c r="Y13">
        <v>6.67898815901215</v>
      </c>
      <c r="Z13">
        <v>6.59751403836801</v>
      </c>
      <c r="AA13">
        <v>6.71307419458938</v>
      </c>
    </row>
    <row r="14" spans="1:27" ht="12.75">
      <c r="A14" s="2">
        <v>55</v>
      </c>
      <c r="B14" s="5">
        <f t="shared" si="0"/>
        <v>4.261458360371691</v>
      </c>
      <c r="C14" s="5">
        <f t="shared" si="1"/>
        <v>4.143857248242891</v>
      </c>
      <c r="D14" s="5">
        <f t="shared" si="2"/>
        <v>4.308803470877896</v>
      </c>
      <c r="E14" s="5">
        <f t="shared" si="3"/>
        <v>4.2380396931641595</v>
      </c>
      <c r="Y14">
        <v>6.66652104184065</v>
      </c>
      <c r="Z14">
        <v>6.57389135929049</v>
      </c>
      <c r="AA14">
        <v>6.70345151551185</v>
      </c>
    </row>
    <row r="15" spans="1:27" ht="12.75">
      <c r="A15" s="2">
        <v>60</v>
      </c>
      <c r="B15" s="5">
        <f t="shared" si="0"/>
        <v>3.9127057463916706</v>
      </c>
      <c r="C15" s="5">
        <f t="shared" si="1"/>
        <v>3.7916023578915787</v>
      </c>
      <c r="D15" s="5">
        <f t="shared" si="2"/>
        <v>3.9596223067083893</v>
      </c>
      <c r="E15" s="5">
        <f t="shared" si="3"/>
        <v>3.88797680366388</v>
      </c>
      <c r="Y15">
        <v>6.65405392466915</v>
      </c>
      <c r="Z15">
        <v>6.55026868021297</v>
      </c>
      <c r="AA15">
        <v>6.69382883643433</v>
      </c>
    </row>
    <row r="16" spans="1:27" ht="12.75">
      <c r="A16" s="2">
        <v>65</v>
      </c>
      <c r="B16" s="5">
        <f t="shared" si="0"/>
        <v>3.448034460436832</v>
      </c>
      <c r="C16" s="5">
        <f t="shared" si="1"/>
        <v>3.32972223416624</v>
      </c>
      <c r="D16" s="5">
        <f t="shared" si="2"/>
        <v>3.4924288177210823</v>
      </c>
      <c r="E16" s="5">
        <f t="shared" si="3"/>
        <v>3.423395170774718</v>
      </c>
      <c r="Y16">
        <v>6.64158680749764</v>
      </c>
      <c r="Z16">
        <v>6.52664600113544</v>
      </c>
      <c r="AA16">
        <v>6.68420615735681</v>
      </c>
    </row>
    <row r="17" spans="1:27" ht="12.75">
      <c r="A17" s="2">
        <v>70</v>
      </c>
      <c r="B17" s="5">
        <f t="shared" si="0"/>
        <v>2.882392650901277</v>
      </c>
      <c r="C17" s="5">
        <f t="shared" si="1"/>
        <v>2.7737802026639975</v>
      </c>
      <c r="D17" s="5">
        <f t="shared" si="2"/>
        <v>2.9220642388868017</v>
      </c>
      <c r="E17" s="5">
        <f t="shared" si="3"/>
        <v>2.8594123641506926</v>
      </c>
      <c r="Y17">
        <v>6.62911969032614</v>
      </c>
      <c r="Z17">
        <v>6.50302332205792</v>
      </c>
      <c r="AA17">
        <v>6.67458347827928</v>
      </c>
    </row>
    <row r="18" spans="1:27" ht="12.75">
      <c r="A18" s="2">
        <v>75</v>
      </c>
      <c r="B18" s="5">
        <f t="shared" si="0"/>
        <v>2.233678126216016</v>
      </c>
      <c r="C18" s="5">
        <f t="shared" si="1"/>
        <v>2.141971055727286</v>
      </c>
      <c r="D18" s="5">
        <f t="shared" si="2"/>
        <v>2.266413390555926</v>
      </c>
      <c r="E18" s="5">
        <f t="shared" si="3"/>
        <v>2.2140208574997424</v>
      </c>
      <c r="Y18">
        <v>6.61665257315464</v>
      </c>
      <c r="Z18">
        <v>6.4794006429804</v>
      </c>
      <c r="AA18">
        <v>6.66496079920176</v>
      </c>
    </row>
    <row r="19" spans="1:27" ht="12.75">
      <c r="A19" s="2">
        <v>80</v>
      </c>
      <c r="B19" s="5">
        <f t="shared" si="0"/>
        <v>1.5221734051182019</v>
      </c>
      <c r="C19" s="5">
        <f t="shared" si="1"/>
        <v>1.4545303217905492</v>
      </c>
      <c r="D19" s="5">
        <f t="shared" si="2"/>
        <v>1.5458446875077752</v>
      </c>
      <c r="E19" s="5">
        <f t="shared" si="3"/>
        <v>1.5075161381388422</v>
      </c>
      <c r="Y19">
        <v>6.60418545598313</v>
      </c>
      <c r="Z19">
        <v>6.45577796390288</v>
      </c>
      <c r="AA19">
        <v>6.65533812012424</v>
      </c>
    </row>
    <row r="20" spans="1:27" ht="12.75">
      <c r="A20" s="2">
        <v>85</v>
      </c>
      <c r="B20" s="5">
        <f t="shared" si="0"/>
        <v>0.7699126193939835</v>
      </c>
      <c r="C20" s="5">
        <f t="shared" si="1"/>
        <v>0.7330898313827742</v>
      </c>
      <c r="D20" s="5">
        <f t="shared" si="2"/>
        <v>0.7825780047704057</v>
      </c>
      <c r="E20" s="5">
        <f t="shared" si="3"/>
        <v>0.7618601518490545</v>
      </c>
      <c r="Y20">
        <v>6.59171833881163</v>
      </c>
      <c r="Z20">
        <v>6.43215528482535</v>
      </c>
      <c r="AA20">
        <v>6.64571544104671</v>
      </c>
    </row>
    <row r="21" spans="1:5" ht="15">
      <c r="A21" s="17" t="s">
        <v>14</v>
      </c>
      <c r="B21" s="17"/>
      <c r="C21" s="17"/>
      <c r="D21" s="17"/>
      <c r="E21" s="17"/>
    </row>
    <row r="22" ht="15">
      <c r="A22" t="s">
        <v>8</v>
      </c>
    </row>
    <row r="23" spans="1:2" ht="12.75">
      <c r="A23" s="7" t="s">
        <v>1</v>
      </c>
      <c r="B23" s="2" t="s">
        <v>0</v>
      </c>
    </row>
    <row r="24" spans="1:26" ht="12.75">
      <c r="A24" s="2">
        <v>5</v>
      </c>
      <c r="B24" s="5">
        <f>6.9^2*SIN(2*$A24*PI()/180)/9.8</f>
        <v>0.8436111978288321</v>
      </c>
      <c r="Z24">
        <f>14/3.28</f>
        <v>4.2682926829268295</v>
      </c>
    </row>
    <row r="25" spans="1:26" ht="12.75">
      <c r="A25" s="2">
        <v>10</v>
      </c>
      <c r="B25" s="5">
        <f aca="true" t="shared" si="4" ref="B25:B40">6.9^2*SIN(2*$A25*PI()/180)/9.8</f>
        <v>1.661589696299499</v>
      </c>
      <c r="Z25">
        <f>Z24*9.8/SIN(90*PI()/180)</f>
        <v>41.82926829268293</v>
      </c>
    </row>
    <row r="26" spans="1:27" ht="12.75">
      <c r="A26" s="2">
        <v>15</v>
      </c>
      <c r="B26" s="5">
        <f t="shared" si="4"/>
        <v>2.429081632653061</v>
      </c>
      <c r="K26" t="s">
        <v>9</v>
      </c>
      <c r="Y26" s="1" t="s">
        <v>3</v>
      </c>
      <c r="Z26">
        <f>SQRT(Z25)</f>
        <v>6.46755504751857</v>
      </c>
      <c r="AA26" t="s">
        <v>2</v>
      </c>
    </row>
    <row r="27" spans="1:27" ht="12.75">
      <c r="A27" s="2">
        <v>20</v>
      </c>
      <c r="B27" s="5">
        <f t="shared" si="4"/>
        <v>3.122767152773075</v>
      </c>
      <c r="J27" s="9" t="s">
        <v>11</v>
      </c>
      <c r="K27" s="10" t="s">
        <v>10</v>
      </c>
      <c r="Z27">
        <f>Z26/2</f>
        <v>3.233777523759285</v>
      </c>
      <c r="AA27">
        <v>3.23377752375929</v>
      </c>
    </row>
    <row r="28" spans="1:15" ht="12.75">
      <c r="A28" s="2">
        <v>25</v>
      </c>
      <c r="B28" s="5">
        <f t="shared" si="4"/>
        <v>3.7215689731525043</v>
      </c>
      <c r="K28" s="14" t="s">
        <v>12</v>
      </c>
      <c r="L28" s="14"/>
      <c r="M28" s="14"/>
      <c r="N28" s="8"/>
      <c r="O28" s="8"/>
    </row>
    <row r="29" spans="1:15" ht="12.75">
      <c r="A29" s="2">
        <v>30</v>
      </c>
      <c r="B29" s="5">
        <f t="shared" si="4"/>
        <v>4.207292803487461</v>
      </c>
      <c r="K29" s="14"/>
      <c r="L29" s="14"/>
      <c r="M29" s="14"/>
      <c r="N29" s="8"/>
      <c r="O29" s="8"/>
    </row>
    <row r="30" spans="1:15" ht="12.75">
      <c r="A30" s="2">
        <v>35</v>
      </c>
      <c r="B30" s="5">
        <f t="shared" si="4"/>
        <v>4.565180170981336</v>
      </c>
      <c r="K30" s="14"/>
      <c r="L30" s="14"/>
      <c r="M30" s="14"/>
      <c r="N30" s="8"/>
      <c r="O30" s="8"/>
    </row>
    <row r="31" spans="1:15" ht="12.75">
      <c r="A31" s="2">
        <v>40</v>
      </c>
      <c r="B31" s="5">
        <f t="shared" si="4"/>
        <v>4.784356849072574</v>
      </c>
      <c r="K31" s="14"/>
      <c r="L31" s="14"/>
      <c r="M31" s="14"/>
      <c r="N31" s="8"/>
      <c r="O31" s="8"/>
    </row>
    <row r="32" spans="1:15" ht="12.75">
      <c r="A32" s="2">
        <v>45</v>
      </c>
      <c r="B32" s="5">
        <f t="shared" si="4"/>
        <v>4.858163265306123</v>
      </c>
      <c r="K32" s="14"/>
      <c r="L32" s="14"/>
      <c r="M32" s="14"/>
      <c r="N32" s="8"/>
      <c r="O32" s="8"/>
    </row>
    <row r="33" spans="1:15" ht="12.75">
      <c r="A33" s="2">
        <v>50</v>
      </c>
      <c r="B33" s="5">
        <f t="shared" si="4"/>
        <v>4.784356849072574</v>
      </c>
      <c r="K33" s="15"/>
      <c r="L33" s="15"/>
      <c r="M33" s="15"/>
      <c r="N33" s="8"/>
      <c r="O33" s="8"/>
    </row>
    <row r="34" spans="1:15" ht="12.75">
      <c r="A34" s="2">
        <v>55</v>
      </c>
      <c r="B34" s="5">
        <f t="shared" si="4"/>
        <v>4.565180170981337</v>
      </c>
      <c r="K34" s="15"/>
      <c r="L34" s="15"/>
      <c r="M34" s="15"/>
      <c r="N34" s="8"/>
      <c r="O34" s="8"/>
    </row>
    <row r="35" spans="1:13" ht="12.75">
      <c r="A35" s="2">
        <v>60</v>
      </c>
      <c r="B35" s="5">
        <f t="shared" si="4"/>
        <v>4.207292803487462</v>
      </c>
      <c r="K35" s="15"/>
      <c r="L35" s="15"/>
      <c r="M35" s="15"/>
    </row>
    <row r="36" spans="1:13" ht="12.75">
      <c r="A36" s="2">
        <v>65</v>
      </c>
      <c r="B36" s="5">
        <f t="shared" si="4"/>
        <v>3.7215689731525043</v>
      </c>
      <c r="K36" s="15"/>
      <c r="L36" s="15"/>
      <c r="M36" s="15"/>
    </row>
    <row r="37" spans="1:13" ht="12.75">
      <c r="A37" s="2">
        <v>70</v>
      </c>
      <c r="B37" s="5">
        <f t="shared" si="4"/>
        <v>3.1227671527730765</v>
      </c>
      <c r="K37" s="15"/>
      <c r="L37" s="15"/>
      <c r="M37" s="15"/>
    </row>
    <row r="38" spans="1:13" ht="12.75">
      <c r="A38" s="2">
        <v>75</v>
      </c>
      <c r="B38" s="5">
        <f t="shared" si="4"/>
        <v>2.429081632653061</v>
      </c>
      <c r="K38" s="15"/>
      <c r="L38" s="15"/>
      <c r="M38" s="15"/>
    </row>
    <row r="39" spans="1:13" ht="12.75">
      <c r="A39" s="2">
        <v>80</v>
      </c>
      <c r="B39" s="5">
        <f t="shared" si="4"/>
        <v>1.6615896962994996</v>
      </c>
      <c r="K39" s="15"/>
      <c r="L39" s="15"/>
      <c r="M39" s="15"/>
    </row>
    <row r="40" spans="1:2" ht="12.75">
      <c r="A40" s="2">
        <v>85</v>
      </c>
      <c r="B40" s="5">
        <f t="shared" si="4"/>
        <v>0.8436111978288316</v>
      </c>
    </row>
  </sheetData>
  <mergeCells count="4">
    <mergeCell ref="B2:E2"/>
    <mergeCell ref="K28:M39"/>
    <mergeCell ref="A1:E1"/>
    <mergeCell ref="A21:E21"/>
  </mergeCells>
  <printOptions/>
  <pageMargins left="0.47" right="0.5" top="1.35" bottom="0.51" header="0.5" footer="0.35"/>
  <pageSetup fitToHeight="1" fitToWidth="1" orientation="landscape" scale="97" r:id="rId2"/>
  <headerFooter alignWithMargins="0">
    <oddHeader>&amp;RMr. Keller
Sample Graphs for 
Projectile Motion Lab
Physics 3
October 20, 2006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</dc:creator>
  <cp:keywords/>
  <dc:description/>
  <cp:lastModifiedBy>TOS</cp:lastModifiedBy>
  <cp:lastPrinted>2006-10-20T13:36:14Z</cp:lastPrinted>
  <dcterms:created xsi:type="dcterms:W3CDTF">2006-10-19T11:43:04Z</dcterms:created>
  <dcterms:modified xsi:type="dcterms:W3CDTF">2006-10-27T12:40:25Z</dcterms:modified>
  <cp:category/>
  <cp:version/>
  <cp:contentType/>
  <cp:contentStatus/>
</cp:coreProperties>
</file>